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70" yWindow="450" windowWidth="13800" windowHeight="7095"/>
  </bookViews>
  <sheets>
    <sheet name="Spritpreise" sheetId="1" r:id="rId1"/>
  </sheets>
  <calcPr calcId="125725"/>
</workbook>
</file>

<file path=xl/calcChain.xml><?xml version="1.0" encoding="utf-8"?>
<calcChain xmlns="http://schemas.openxmlformats.org/spreadsheetml/2006/main">
  <c r="M8" i="1"/>
  <c r="M9"/>
  <c r="M10"/>
  <c r="M7"/>
  <c r="M3"/>
  <c r="G9"/>
  <c r="D9"/>
  <c r="E9" s="1"/>
  <c r="E7"/>
  <c r="H9"/>
  <c r="H7"/>
  <c r="G8"/>
  <c r="H8" s="1"/>
  <c r="D8"/>
  <c r="D10" l="1"/>
  <c r="D11" s="1"/>
  <c r="E11" s="1"/>
  <c r="E8"/>
  <c r="E10" l="1"/>
  <c r="G10"/>
  <c r="H10" l="1"/>
  <c r="G11"/>
  <c r="H11" s="1"/>
</calcChain>
</file>

<file path=xl/sharedStrings.xml><?xml version="1.0" encoding="utf-8"?>
<sst xmlns="http://schemas.openxmlformats.org/spreadsheetml/2006/main" count="54" uniqueCount="44">
  <si>
    <t>Bestandteil</t>
  </si>
  <si>
    <t>Gesamtpreis</t>
  </si>
  <si>
    <t>%</t>
  </si>
  <si>
    <t>ct/L</t>
  </si>
  <si>
    <t>Diesel</t>
  </si>
  <si>
    <t>Strom</t>
  </si>
  <si>
    <t>L</t>
  </si>
  <si>
    <t>kg</t>
  </si>
  <si>
    <t>kWh</t>
  </si>
  <si>
    <t>Autogas LPG</t>
  </si>
  <si>
    <t>CNG, LNG</t>
  </si>
  <si>
    <t>Energieart</t>
  </si>
  <si>
    <t>Maß</t>
  </si>
  <si>
    <t>ct/Maß</t>
  </si>
  <si>
    <t>Super E10</t>
  </si>
  <si>
    <t xml:space="preserve">Quelle: </t>
  </si>
  <si>
    <t>ADAC</t>
  </si>
  <si>
    <t>fest?*</t>
  </si>
  <si>
    <t>*</t>
  </si>
  <si>
    <t>nein</t>
  </si>
  <si>
    <t>ja</t>
  </si>
  <si>
    <t>Spritpreis Bestanteile</t>
  </si>
  <si>
    <t>staatlich festgelegt oder reguliert</t>
  </si>
  <si>
    <t>kgCO2/Maß</t>
  </si>
  <si>
    <t>steuer</t>
  </si>
  <si>
    <t>Abgabe</t>
  </si>
  <si>
    <t>Energie-</t>
  </si>
  <si>
    <t>CO2-</t>
  </si>
  <si>
    <t>Emissions-</t>
  </si>
  <si>
    <t>€/t</t>
  </si>
  <si>
    <t xml:space="preserve">  = Anteil Ölkonzerne</t>
  </si>
  <si>
    <t xml:space="preserve">    ab Mehrwertsteuer</t>
  </si>
  <si>
    <t xml:space="preserve">    ab Energiesteuer</t>
  </si>
  <si>
    <t>CO2-Preis</t>
  </si>
  <si>
    <t>Hinweise (zgh)</t>
  </si>
  <si>
    <t>Quelle EF</t>
  </si>
  <si>
    <t>faktor EF</t>
  </si>
  <si>
    <t xml:space="preserve">    ab CO2-Abgabe**</t>
  </si>
  <si>
    <t>**</t>
  </si>
  <si>
    <t>Die CO2-Abgabe wird hier berechnet aus dem angesetzten CO2-Preis (€/t) und den Emissionsfaktoren.
Sie weicht etwas ab von den Werten beim ADAC, die dort gelistet aber nicht berechnet werden.</t>
  </si>
  <si>
    <t>Der Gesamtpreis wird durch die Ölkonzerne gesetzt.
Ihr Anteil am Gesamtpreis ergibt sich durch 
"Rückwärts-Rechnung: Abzug von 
 - Mehrwertsteuer
 - Energiesteuer
 - CO2-Abgabe</t>
  </si>
  <si>
    <r>
      <t xml:space="preserve">Die </t>
    </r>
    <r>
      <rPr>
        <b/>
        <sz val="11"/>
        <color theme="1"/>
        <rFont val="Calibri"/>
        <family val="2"/>
        <scheme val="minor"/>
      </rPr>
      <t>Energiesteuer</t>
    </r>
    <r>
      <rPr>
        <sz val="11"/>
        <color theme="1"/>
        <rFont val="Calibri"/>
        <family val="2"/>
        <scheme val="minor"/>
      </rPr>
      <t xml:space="preserve"> ist staatlich  festgelegt. 
Der </t>
    </r>
    <r>
      <rPr>
        <b/>
        <sz val="11"/>
        <color theme="1"/>
        <rFont val="Calibri"/>
        <family val="2"/>
        <scheme val="minor"/>
      </rPr>
      <t>CO2-Preis</t>
    </r>
    <r>
      <rPr>
        <sz val="11"/>
        <color theme="1"/>
        <rFont val="Calibri"/>
        <family val="2"/>
        <scheme val="minor"/>
      </rPr>
      <t xml:space="preserve"> ist staatlich reguliert: 
     Jahr 2026:  </t>
    </r>
    <r>
      <rPr>
        <b/>
        <sz val="11"/>
        <color theme="1"/>
        <rFont val="Calibri"/>
        <family val="2"/>
        <scheme val="minor"/>
      </rPr>
      <t>55 bis 65</t>
    </r>
    <r>
      <rPr>
        <sz val="11"/>
        <color theme="1"/>
        <rFont val="Calibri"/>
        <family val="2"/>
        <scheme val="minor"/>
      </rPr>
      <t xml:space="preserve"> €/t. 
In der  Berechnung oben wird ein mittlerer Preis von   </t>
    </r>
    <r>
      <rPr>
        <b/>
        <sz val="11"/>
        <color theme="1"/>
        <rFont val="Calibri"/>
        <family val="2"/>
        <scheme val="minor"/>
      </rPr>
      <t>60 €/t  =  6 ct/kg</t>
    </r>
    <r>
      <rPr>
        <sz val="11"/>
        <color theme="1"/>
        <rFont val="Calibri"/>
        <family val="2"/>
        <scheme val="minor"/>
      </rPr>
      <t xml:space="preserve">    angesetzt. </t>
    </r>
  </si>
  <si>
    <t>Stand: 14.04.2026</t>
  </si>
  <si>
    <t>ct/kg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</si>
</sst>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 applyProtection="1">
      <alignment horizont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164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/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/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/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 vertical="center" wrapText="1"/>
    </xf>
    <xf numFmtId="164" fontId="0" fillId="2" borderId="0" xfId="0" applyNumberFormat="1" applyFill="1"/>
    <xf numFmtId="0" fontId="0" fillId="2" borderId="0" xfId="0" applyFill="1" applyAlignment="1">
      <alignment wrapText="1"/>
    </xf>
    <xf numFmtId="0" fontId="0" fillId="4" borderId="0" xfId="0" applyFill="1"/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164" fontId="1" fillId="2" borderId="0" xfId="0" applyNumberFormat="1" applyFont="1" applyFill="1"/>
    <xf numFmtId="2" fontId="3" fillId="0" borderId="0" xfId="0" applyNumberFormat="1" applyFont="1"/>
    <xf numFmtId="0" fontId="3" fillId="4" borderId="0" xfId="0" applyFont="1" applyFill="1" applyAlignment="1">
      <alignment horizontal="center"/>
    </xf>
    <xf numFmtId="2" fontId="3" fillId="4" borderId="0" xfId="0" applyNumberFormat="1" applyFont="1" applyFill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lexikon/CO2-Emissionsfaktoren.htm" TargetMode="External"/><Relationship Id="rId1" Type="http://schemas.openxmlformats.org/officeDocument/2006/relationships/hyperlink" Target="https://www.adac.de/verkehr/tanken-kraftstoff-antrieb/tipps-zum-tanken/7-fragen-zum-benzinpre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"/>
  <sheetViews>
    <sheetView tabSelected="1" workbookViewId="0">
      <selection activeCell="P5" sqref="P5"/>
    </sheetView>
  </sheetViews>
  <sheetFormatPr baseColWidth="10" defaultColWidth="9.140625" defaultRowHeight="15"/>
  <cols>
    <col min="1" max="1" width="22.28515625" customWidth="1"/>
    <col min="2" max="2" width="6.7109375" customWidth="1"/>
    <col min="3" max="3" width="1.85546875" customWidth="1"/>
    <col min="4" max="4" width="8" customWidth="1"/>
    <col min="5" max="5" width="8.42578125" customWidth="1"/>
    <col min="6" max="6" width="2.28515625" customWidth="1"/>
    <col min="8" max="8" width="8.5703125" customWidth="1"/>
    <col min="9" max="9" width="7.7109375" customWidth="1"/>
    <col min="10" max="10" width="12.7109375" customWidth="1"/>
    <col min="11" max="11" width="8.85546875" customWidth="1"/>
    <col min="12" max="12" width="10.85546875" customWidth="1"/>
    <col min="13" max="13" width="10.140625" customWidth="1"/>
    <col min="14" max="15" width="12.85546875" customWidth="1"/>
    <col min="16" max="16" width="11.28515625" customWidth="1"/>
    <col min="17" max="17" width="3.5703125" customWidth="1"/>
  </cols>
  <sheetData>
    <row r="1" spans="1:18" ht="15.75">
      <c r="A1" s="6" t="s">
        <v>21</v>
      </c>
      <c r="M1" s="37" t="s">
        <v>33</v>
      </c>
      <c r="N1" s="37"/>
    </row>
    <row r="2" spans="1:18" ht="15.75">
      <c r="A2" s="28" t="s">
        <v>42</v>
      </c>
      <c r="L2" s="10"/>
      <c r="M2" s="38">
        <v>60</v>
      </c>
      <c r="N2" s="26" t="s">
        <v>29</v>
      </c>
    </row>
    <row r="3" spans="1:18" ht="15.75">
      <c r="A3" s="4" t="s">
        <v>15</v>
      </c>
      <c r="B3" s="5" t="s">
        <v>16</v>
      </c>
      <c r="L3" s="4"/>
      <c r="M3" s="38">
        <f>M2/10</f>
        <v>6</v>
      </c>
      <c r="N3" s="26" t="s">
        <v>43</v>
      </c>
    </row>
    <row r="4" spans="1:18">
      <c r="L4" s="18" t="s">
        <v>26</v>
      </c>
      <c r="M4" s="12" t="s">
        <v>27</v>
      </c>
      <c r="N4" s="23" t="s">
        <v>28</v>
      </c>
      <c r="O4" s="9"/>
    </row>
    <row r="5" spans="1:18" ht="15" customHeight="1">
      <c r="D5" s="31" t="s">
        <v>14</v>
      </c>
      <c r="E5" s="31"/>
      <c r="G5" s="31" t="s">
        <v>4</v>
      </c>
      <c r="H5" s="31"/>
      <c r="J5" s="7"/>
      <c r="K5" s="7"/>
      <c r="L5" s="16" t="s">
        <v>24</v>
      </c>
      <c r="M5" s="12" t="s">
        <v>25</v>
      </c>
      <c r="N5" s="12" t="s">
        <v>36</v>
      </c>
      <c r="O5" s="1"/>
      <c r="P5" s="7"/>
    </row>
    <row r="6" spans="1:18">
      <c r="A6" s="1" t="s">
        <v>0</v>
      </c>
      <c r="B6" s="1" t="s">
        <v>17</v>
      </c>
      <c r="D6" s="1" t="s">
        <v>3</v>
      </c>
      <c r="E6" s="1" t="s">
        <v>2</v>
      </c>
      <c r="F6" s="1"/>
      <c r="G6" s="1" t="s">
        <v>3</v>
      </c>
      <c r="H6" s="1" t="s">
        <v>2</v>
      </c>
      <c r="J6" s="9" t="s">
        <v>11</v>
      </c>
      <c r="K6" s="1" t="s">
        <v>12</v>
      </c>
      <c r="L6" s="16" t="s">
        <v>13</v>
      </c>
      <c r="M6" s="12" t="s">
        <v>13</v>
      </c>
      <c r="N6" s="12" t="s">
        <v>23</v>
      </c>
      <c r="O6" s="1"/>
      <c r="R6" s="1"/>
    </row>
    <row r="7" spans="1:18" ht="15.75">
      <c r="A7" t="s">
        <v>1</v>
      </c>
      <c r="B7" s="1" t="s">
        <v>19</v>
      </c>
      <c r="D7" s="36">
        <v>211</v>
      </c>
      <c r="E7" s="3">
        <f>D7/D$7*100</f>
        <v>100</v>
      </c>
      <c r="G7" s="36">
        <v>230</v>
      </c>
      <c r="H7" s="3">
        <f>G7/G$7*100</f>
        <v>100</v>
      </c>
      <c r="J7" s="2" t="s">
        <v>10</v>
      </c>
      <c r="K7" s="1" t="s">
        <v>7</v>
      </c>
      <c r="L7" s="19">
        <v>34.979999999999997</v>
      </c>
      <c r="M7" s="13">
        <f>$M$3*N7</f>
        <v>13.104000000000001</v>
      </c>
      <c r="N7" s="24">
        <v>2.1840000000000002</v>
      </c>
      <c r="O7" s="8"/>
    </row>
    <row r="8" spans="1:18">
      <c r="A8" s="20" t="s">
        <v>31</v>
      </c>
      <c r="B8" s="1" t="s">
        <v>20</v>
      </c>
      <c r="D8" s="3">
        <f>-D7*19/119</f>
        <v>-33.689075630252098</v>
      </c>
      <c r="E8" s="3">
        <f t="shared" ref="E8:E11" si="0">D8/D$7*100</f>
        <v>-15.966386554621847</v>
      </c>
      <c r="G8" s="3">
        <f>-G7*19/119</f>
        <v>-36.72268907563025</v>
      </c>
      <c r="H8" s="3">
        <f t="shared" ref="H8:H11" si="1">G8/G$7*100</f>
        <v>-15.966386554621847</v>
      </c>
      <c r="J8" s="2" t="s">
        <v>9</v>
      </c>
      <c r="K8" s="1" t="s">
        <v>6</v>
      </c>
      <c r="L8" s="19">
        <v>22.09</v>
      </c>
      <c r="M8" s="13">
        <f t="shared" ref="M8:M10" si="2">$M$3*N8</f>
        <v>9.84</v>
      </c>
      <c r="N8" s="24">
        <v>1.64</v>
      </c>
      <c r="O8" s="8"/>
    </row>
    <row r="9" spans="1:18">
      <c r="A9" s="21" t="s">
        <v>32</v>
      </c>
      <c r="B9" s="16" t="s">
        <v>20</v>
      </c>
      <c r="C9" s="15"/>
      <c r="D9" s="15">
        <f>-L10</f>
        <v>-65.45</v>
      </c>
      <c r="E9" s="17">
        <f t="shared" si="0"/>
        <v>-31.018957345971565</v>
      </c>
      <c r="F9" s="15"/>
      <c r="G9" s="17">
        <f>-L9</f>
        <v>-47.04</v>
      </c>
      <c r="H9" s="17">
        <f t="shared" si="1"/>
        <v>-20.452173913043477</v>
      </c>
      <c r="J9" s="33" t="s">
        <v>4</v>
      </c>
      <c r="K9" s="14" t="s">
        <v>6</v>
      </c>
      <c r="L9" s="34">
        <v>47.04</v>
      </c>
      <c r="M9" s="13">
        <f t="shared" si="2"/>
        <v>16.056000000000001</v>
      </c>
      <c r="N9" s="35">
        <v>2.6760000000000002</v>
      </c>
      <c r="O9" s="8"/>
    </row>
    <row r="10" spans="1:18">
      <c r="A10" s="22" t="s">
        <v>37</v>
      </c>
      <c r="B10" s="12" t="s">
        <v>20</v>
      </c>
      <c r="C10" s="11"/>
      <c r="D10" s="13">
        <f>-M10</f>
        <v>-14.405999999999999</v>
      </c>
      <c r="E10" s="13">
        <f>-M9</f>
        <v>-16.056000000000001</v>
      </c>
      <c r="F10" s="11"/>
      <c r="G10" s="13">
        <f>-M9</f>
        <v>-16.056000000000001</v>
      </c>
      <c r="H10" s="13">
        <f t="shared" si="1"/>
        <v>-6.9808695652173913</v>
      </c>
      <c r="J10" s="33" t="s">
        <v>14</v>
      </c>
      <c r="K10" s="14" t="s">
        <v>6</v>
      </c>
      <c r="L10" s="34">
        <v>65.45</v>
      </c>
      <c r="M10" s="13">
        <f t="shared" si="2"/>
        <v>14.405999999999999</v>
      </c>
      <c r="N10" s="35">
        <v>2.4009999999999998</v>
      </c>
      <c r="O10" s="8"/>
    </row>
    <row r="11" spans="1:18">
      <c r="A11" s="4" t="s">
        <v>30</v>
      </c>
      <c r="B11" s="1" t="s">
        <v>19</v>
      </c>
      <c r="D11" s="3">
        <f>SUM(D7:D10)</f>
        <v>97.454924369747914</v>
      </c>
      <c r="E11" s="3">
        <f t="shared" si="0"/>
        <v>46.187167947747824</v>
      </c>
      <c r="G11" s="3">
        <f>SUM(G7:G10)</f>
        <v>130.18131092436974</v>
      </c>
      <c r="H11" s="3">
        <f t="shared" si="1"/>
        <v>56.600569967117274</v>
      </c>
      <c r="J11" s="2" t="s">
        <v>5</v>
      </c>
      <c r="K11" s="1" t="s">
        <v>8</v>
      </c>
      <c r="L11" s="19">
        <v>2.0499999999999998</v>
      </c>
      <c r="M11" s="13"/>
      <c r="N11" s="25"/>
      <c r="O11" s="2"/>
    </row>
    <row r="12" spans="1:18" ht="22.5" customHeight="1">
      <c r="B12" s="1" t="s">
        <v>18</v>
      </c>
      <c r="C12" s="10" t="s">
        <v>22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5" t="s">
        <v>35</v>
      </c>
      <c r="O12" s="10"/>
      <c r="P12" s="10"/>
    </row>
    <row r="13" spans="1:18" ht="42.75" customHeight="1">
      <c r="A13" s="32" t="s">
        <v>38</v>
      </c>
      <c r="B13" s="29" t="s">
        <v>39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8" ht="100.5" customHeight="1">
      <c r="A14" s="27" t="s">
        <v>34</v>
      </c>
      <c r="B14" s="29" t="s">
        <v>40</v>
      </c>
      <c r="C14" s="29"/>
      <c r="D14" s="29"/>
      <c r="E14" s="29"/>
      <c r="F14" s="29"/>
      <c r="G14" s="29"/>
      <c r="H14" s="29"/>
      <c r="I14" s="29"/>
      <c r="K14" s="29" t="s">
        <v>41</v>
      </c>
      <c r="L14" s="29"/>
      <c r="M14" s="29"/>
      <c r="N14" s="29"/>
    </row>
  </sheetData>
  <mergeCells count="6">
    <mergeCell ref="M1:N1"/>
    <mergeCell ref="D5:E5"/>
    <mergeCell ref="G5:H5"/>
    <mergeCell ref="B13:N13"/>
    <mergeCell ref="B14:I14"/>
    <mergeCell ref="K14:N14"/>
  </mergeCells>
  <hyperlinks>
    <hyperlink ref="B3" r:id="rId1"/>
    <hyperlink ref="N12" r:id="rId2"/>
  </hyperlinks>
  <pageMargins left="0.75" right="0.75" top="1" bottom="1" header="0.5" footer="0.5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Spritpreise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Heinz Ziegeldorf</cp:lastModifiedBy>
  <dcterms:created xsi:type="dcterms:W3CDTF">2026-04-14T10:59:57Z</dcterms:created>
  <dcterms:modified xsi:type="dcterms:W3CDTF">2026-04-14T16:50:20Z</dcterms:modified>
</cp:coreProperties>
</file>